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240" yWindow="90" windowWidth="9135" windowHeight="496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<sst xmlns="http://schemas.openxmlformats.org/spreadsheetml/2006/main" count="14" uniqueCount="13">
  <si>
    <t>Vo =</t>
  </si>
  <si>
    <t>m/s</t>
  </si>
  <si>
    <t>PAS DE FROTTEMENT</t>
  </si>
  <si>
    <t>t</t>
  </si>
  <si>
    <t>x</t>
  </si>
  <si>
    <t>y</t>
  </si>
  <si>
    <t>a =</t>
  </si>
  <si>
    <t>°</t>
  </si>
  <si>
    <t>portée</t>
  </si>
  <si>
    <t>m</t>
  </si>
  <si>
    <t>g =</t>
  </si>
  <si>
    <t>m/s²</t>
  </si>
  <si>
    <t>flèche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</si>
</sst>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Symbol"/>
      <family val="1"/>
    </font>
    <font>
      <b/>
      <sz val="16"/>
      <color indexed="39"/>
      <name val="Arial"/>
      <family val="2"/>
    </font>
    <font>
      <b/>
      <sz val="14"/>
      <color indexed="17"/>
      <name val="Times New Roman"/>
      <family val="1"/>
    </font>
    <font>
      <b/>
      <sz val="14"/>
      <color indexed="17"/>
      <name val="Arial"/>
      <family val="0"/>
    </font>
    <font>
      <b/>
      <sz val="14"/>
      <name val="Arial"/>
      <family val="2"/>
    </font>
    <font>
      <sz val="10"/>
      <color indexed="2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6" fillId="3" borderId="1" xfId="0" applyFont="1" applyFill="1" applyBorder="1" applyAlignment="1">
      <alignment horizontal="right"/>
    </xf>
    <xf numFmtId="0" fontId="6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/>
    </xf>
    <xf numFmtId="0" fontId="10" fillId="3" borderId="1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7" fillId="3" borderId="7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11" fillId="3" borderId="7" xfId="0" applyFont="1" applyFill="1" applyBorder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12" fillId="3" borderId="11" xfId="0" applyFont="1" applyFill="1" applyBorder="1" applyAlignment="1">
      <alignment/>
    </xf>
    <xf numFmtId="2" fontId="12" fillId="3" borderId="12" xfId="0" applyNumberFormat="1" applyFont="1" applyFill="1" applyBorder="1" applyAlignment="1">
      <alignment/>
    </xf>
    <xf numFmtId="0" fontId="12" fillId="3" borderId="13" xfId="0" applyFont="1" applyFill="1" applyBorder="1" applyAlignment="1">
      <alignment/>
    </xf>
    <xf numFmtId="0" fontId="12" fillId="3" borderId="14" xfId="0" applyFont="1" applyFill="1" applyBorder="1" applyAlignment="1">
      <alignment/>
    </xf>
    <xf numFmtId="2" fontId="12" fillId="3" borderId="15" xfId="0" applyNumberFormat="1" applyFont="1" applyFill="1" applyBorder="1" applyAlignment="1">
      <alignment/>
    </xf>
    <xf numFmtId="0" fontId="12" fillId="3" borderId="16" xfId="0" applyFont="1" applyFill="1" applyBorder="1" applyAlignment="1">
      <alignment/>
    </xf>
    <xf numFmtId="0" fontId="13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y= f(x)</a:t>
            </a:r>
          </a:p>
        </c:rich>
      </c:tx>
      <c:layout>
        <c:manualLayout>
          <c:xMode val="factor"/>
          <c:yMode val="factor"/>
          <c:x val="-0.36875"/>
          <c:y val="0.012"/>
        </c:manualLayout>
      </c:layout>
      <c:spPr>
        <a:solidFill>
          <a:srgbClr val="FFFF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6"/>
          <c:y val="0"/>
          <c:w val="0.90975"/>
          <c:h val="0.97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Feuil1!$L$2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424242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Feuil1!$K$3:$K$63</c:f>
              <c:numCache>
                <c:ptCount val="61"/>
                <c:pt idx="0">
                  <c:v>0</c:v>
                </c:pt>
                <c:pt idx="1">
                  <c:v>0.3878476961970697</c:v>
                </c:pt>
                <c:pt idx="2">
                  <c:v>0.7756953923941394</c:v>
                </c:pt>
                <c:pt idx="3">
                  <c:v>1.163543088591209</c:v>
                </c:pt>
                <c:pt idx="4">
                  <c:v>1.5513907847882789</c:v>
                </c:pt>
                <c:pt idx="5">
                  <c:v>1.9392384809853485</c:v>
                </c:pt>
                <c:pt idx="6">
                  <c:v>2.327086177182418</c:v>
                </c:pt>
                <c:pt idx="7">
                  <c:v>2.7149338733794877</c:v>
                </c:pt>
                <c:pt idx="8">
                  <c:v>3.1027815695765577</c:v>
                </c:pt>
                <c:pt idx="9">
                  <c:v>3.4906292657736273</c:v>
                </c:pt>
                <c:pt idx="10">
                  <c:v>3.878476961970697</c:v>
                </c:pt>
                <c:pt idx="11">
                  <c:v>4.2663246581677665</c:v>
                </c:pt>
                <c:pt idx="12">
                  <c:v>4.654172354364836</c:v>
                </c:pt>
                <c:pt idx="13">
                  <c:v>5.042020050561906</c:v>
                </c:pt>
                <c:pt idx="14">
                  <c:v>5.429867746758975</c:v>
                </c:pt>
                <c:pt idx="15">
                  <c:v>5.817715442956045</c:v>
                </c:pt>
                <c:pt idx="16">
                  <c:v>6.205563139153115</c:v>
                </c:pt>
                <c:pt idx="17">
                  <c:v>6.593410835350185</c:v>
                </c:pt>
                <c:pt idx="18">
                  <c:v>6.981258531547255</c:v>
                </c:pt>
                <c:pt idx="19">
                  <c:v>7.369106227744324</c:v>
                </c:pt>
                <c:pt idx="20">
                  <c:v>7.756953923941394</c:v>
                </c:pt>
                <c:pt idx="21">
                  <c:v>8.144801620138464</c:v>
                </c:pt>
                <c:pt idx="22">
                  <c:v>8.532649316335533</c:v>
                </c:pt>
                <c:pt idx="23">
                  <c:v>8.920497012532602</c:v>
                </c:pt>
                <c:pt idx="24">
                  <c:v>9.308344708729672</c:v>
                </c:pt>
                <c:pt idx="25">
                  <c:v>9.696192404926743</c:v>
                </c:pt>
                <c:pt idx="26">
                  <c:v>10.084040101123811</c:v>
                </c:pt>
                <c:pt idx="27">
                  <c:v>10.471887797320882</c:v>
                </c:pt>
                <c:pt idx="28">
                  <c:v>10.85973549351795</c:v>
                </c:pt>
                <c:pt idx="29">
                  <c:v>11.247583189715021</c:v>
                </c:pt>
                <c:pt idx="30">
                  <c:v>11.63543088591209</c:v>
                </c:pt>
                <c:pt idx="31">
                  <c:v>12.02327858210916</c:v>
                </c:pt>
                <c:pt idx="32">
                  <c:v>12.41112627830623</c:v>
                </c:pt>
                <c:pt idx="33">
                  <c:v>12.7989739745033</c:v>
                </c:pt>
                <c:pt idx="34">
                  <c:v>13.18682167070037</c:v>
                </c:pt>
                <c:pt idx="35">
                  <c:v>13.574669366897439</c:v>
                </c:pt>
                <c:pt idx="36">
                  <c:v>13.96251706309451</c:v>
                </c:pt>
                <c:pt idx="37">
                  <c:v>14.35036475929158</c:v>
                </c:pt>
                <c:pt idx="38">
                  <c:v>14.738212455488648</c:v>
                </c:pt>
                <c:pt idx="39">
                  <c:v>15.126060151685717</c:v>
                </c:pt>
                <c:pt idx="40">
                  <c:v>15.513907847882788</c:v>
                </c:pt>
                <c:pt idx="41">
                  <c:v>15.901755544079856</c:v>
                </c:pt>
                <c:pt idx="42">
                  <c:v>16.28960324027693</c:v>
                </c:pt>
                <c:pt idx="43">
                  <c:v>16.677450936473996</c:v>
                </c:pt>
                <c:pt idx="44">
                  <c:v>17.065298632671066</c:v>
                </c:pt>
                <c:pt idx="45">
                  <c:v>17.453146328868137</c:v>
                </c:pt>
                <c:pt idx="46">
                  <c:v>17.840994025065203</c:v>
                </c:pt>
                <c:pt idx="47">
                  <c:v>18.228841721262278</c:v>
                </c:pt>
                <c:pt idx="48">
                  <c:v>18.616689417459344</c:v>
                </c:pt>
                <c:pt idx="49">
                  <c:v>19.004537113656415</c:v>
                </c:pt>
                <c:pt idx="50">
                  <c:v>19.392384809853485</c:v>
                </c:pt>
                <c:pt idx="51">
                  <c:v>19.780232506050552</c:v>
                </c:pt>
                <c:pt idx="52">
                  <c:v>20.168080202247623</c:v>
                </c:pt>
                <c:pt idx="53">
                  <c:v>20.555927898444693</c:v>
                </c:pt>
                <c:pt idx="54">
                  <c:v>20.943775594641764</c:v>
                </c:pt>
                <c:pt idx="55">
                  <c:v>21.331623290838834</c:v>
                </c:pt>
                <c:pt idx="56">
                  <c:v>21.7194709870359</c:v>
                </c:pt>
                <c:pt idx="57">
                  <c:v>22.107318683232972</c:v>
                </c:pt>
                <c:pt idx="58">
                  <c:v>22.495166379430042</c:v>
                </c:pt>
                <c:pt idx="59">
                  <c:v>22.883014075627113</c:v>
                </c:pt>
                <c:pt idx="60">
                  <c:v>23.27086177182418</c:v>
                </c:pt>
              </c:numCache>
            </c:numRef>
          </c:xVal>
          <c:yVal>
            <c:numRef>
              <c:f>Feuil1!$L$3:$L$63</c:f>
              <c:numCache>
                <c:ptCount val="61"/>
                <c:pt idx="0">
                  <c:v>0</c:v>
                </c:pt>
                <c:pt idx="1">
                  <c:v>0.6874457657115166</c:v>
                </c:pt>
                <c:pt idx="2">
                  <c:v>1.3503915314230333</c:v>
                </c:pt>
                <c:pt idx="3">
                  <c:v>1.9888372971345498</c:v>
                </c:pt>
                <c:pt idx="4">
                  <c:v>2.602783062846066</c:v>
                </c:pt>
                <c:pt idx="5">
                  <c:v>3.192228828557583</c:v>
                </c:pt>
                <c:pt idx="6">
                  <c:v>3.7571745942690997</c:v>
                </c:pt>
                <c:pt idx="7">
                  <c:v>4.297620359980616</c:v>
                </c:pt>
                <c:pt idx="8">
                  <c:v>4.813566125692132</c:v>
                </c:pt>
                <c:pt idx="9">
                  <c:v>5.305011891403649</c:v>
                </c:pt>
                <c:pt idx="10">
                  <c:v>5.771957657115166</c:v>
                </c:pt>
                <c:pt idx="11">
                  <c:v>6.214403422826683</c:v>
                </c:pt>
                <c:pt idx="12">
                  <c:v>6.632349188538199</c:v>
                </c:pt>
                <c:pt idx="13">
                  <c:v>7.025794954249717</c:v>
                </c:pt>
                <c:pt idx="14">
                  <c:v>7.3947407199612325</c:v>
                </c:pt>
                <c:pt idx="15">
                  <c:v>7.739186485672748</c:v>
                </c:pt>
                <c:pt idx="16">
                  <c:v>8.059132251384264</c:v>
                </c:pt>
                <c:pt idx="17">
                  <c:v>8.35457801709578</c:v>
                </c:pt>
                <c:pt idx="18">
                  <c:v>8.625523782807297</c:v>
                </c:pt>
                <c:pt idx="19">
                  <c:v>8.871969548518814</c:v>
                </c:pt>
                <c:pt idx="20">
                  <c:v>9.093915314230332</c:v>
                </c:pt>
                <c:pt idx="21">
                  <c:v>9.291361079941849</c:v>
                </c:pt>
                <c:pt idx="22">
                  <c:v>9.464306845653365</c:v>
                </c:pt>
                <c:pt idx="23">
                  <c:v>9.612752611364881</c:v>
                </c:pt>
                <c:pt idx="24">
                  <c:v>9.736698377076397</c:v>
                </c:pt>
                <c:pt idx="25">
                  <c:v>9.836144142787916</c:v>
                </c:pt>
                <c:pt idx="26">
                  <c:v>9.911089908499433</c:v>
                </c:pt>
                <c:pt idx="27">
                  <c:v>9.96153567421095</c:v>
                </c:pt>
                <c:pt idx="28">
                  <c:v>9.987481439922465</c:v>
                </c:pt>
                <c:pt idx="29">
                  <c:v>9.988927205633981</c:v>
                </c:pt>
                <c:pt idx="30">
                  <c:v>9.965872971345496</c:v>
                </c:pt>
                <c:pt idx="31">
                  <c:v>9.91831873705701</c:v>
                </c:pt>
                <c:pt idx="32">
                  <c:v>9.846264502768527</c:v>
                </c:pt>
                <c:pt idx="33">
                  <c:v>9.749710268480046</c:v>
                </c:pt>
                <c:pt idx="34">
                  <c:v>9.628656034191563</c:v>
                </c:pt>
                <c:pt idx="35">
                  <c:v>9.483101799903078</c:v>
                </c:pt>
                <c:pt idx="36">
                  <c:v>9.313047565614594</c:v>
                </c:pt>
                <c:pt idx="37">
                  <c:v>9.11849333132611</c:v>
                </c:pt>
                <c:pt idx="38">
                  <c:v>8.899439097037629</c:v>
                </c:pt>
                <c:pt idx="39">
                  <c:v>8.655884862749147</c:v>
                </c:pt>
                <c:pt idx="40">
                  <c:v>8.387830628460662</c:v>
                </c:pt>
                <c:pt idx="41">
                  <c:v>8.095276394172178</c:v>
                </c:pt>
                <c:pt idx="42">
                  <c:v>7.778222159883697</c:v>
                </c:pt>
                <c:pt idx="43">
                  <c:v>7.436667925595213</c:v>
                </c:pt>
                <c:pt idx="44">
                  <c:v>7.070613691306729</c:v>
                </c:pt>
                <c:pt idx="45">
                  <c:v>6.680059457018245</c:v>
                </c:pt>
                <c:pt idx="46">
                  <c:v>6.265005222729762</c:v>
                </c:pt>
                <c:pt idx="47">
                  <c:v>5.825450988441272</c:v>
                </c:pt>
                <c:pt idx="48">
                  <c:v>5.361396754152796</c:v>
                </c:pt>
                <c:pt idx="49">
                  <c:v>4.872842519864307</c:v>
                </c:pt>
                <c:pt idx="50">
                  <c:v>4.359788285575828</c:v>
                </c:pt>
                <c:pt idx="51">
                  <c:v>3.8222340512873423</c:v>
                </c:pt>
                <c:pt idx="52">
                  <c:v>3.260179816998864</c:v>
                </c:pt>
                <c:pt idx="53">
                  <c:v>2.673625582710372</c:v>
                </c:pt>
                <c:pt idx="54">
                  <c:v>2.0625713484218977</c:v>
                </c:pt>
                <c:pt idx="55">
                  <c:v>1.427017114133406</c:v>
                </c:pt>
                <c:pt idx="56">
                  <c:v>0.7669628798449324</c:v>
                </c:pt>
                <c:pt idx="57">
                  <c:v>0.08240864555644123</c:v>
                </c:pt>
                <c:pt idx="58">
                  <c:v>-0.626645588732039</c:v>
                </c:pt>
                <c:pt idx="59">
                  <c:v>-1.3601998230205226</c:v>
                </c:pt>
                <c:pt idx="60">
                  <c:v>-2.1182540573090094</c:v>
                </c:pt>
              </c:numCache>
            </c:numRef>
          </c:yVal>
          <c:smooth val="0"/>
        </c:ser>
        <c:axId val="28940468"/>
        <c:axId val="59137621"/>
      </c:scatterChart>
      <c:valAx>
        <c:axId val="28940468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out"/>
        <c:tickLblPos val="nextTo"/>
        <c:crossAx val="59137621"/>
        <c:crosses val="autoZero"/>
        <c:crossBetween val="midCat"/>
        <c:dispUnits/>
      </c:valAx>
      <c:valAx>
        <c:axId val="59137621"/>
        <c:scaling>
          <c:orientation val="minMax"/>
          <c:max val="12"/>
          <c:min val="0"/>
        </c:scaling>
        <c:axPos val="l"/>
        <c:delete val="0"/>
        <c:numFmt formatCode="General" sourceLinked="1"/>
        <c:majorTickMark val="out"/>
        <c:minorTickMark val="out"/>
        <c:tickLblPos val="nextTo"/>
        <c:crossAx val="28940468"/>
        <c:crosses val="autoZero"/>
        <c:crossBetween val="midCat"/>
        <c:dispUnits/>
      </c:valAx>
      <c:spPr>
        <a:solidFill>
          <a:srgbClr val="C0C0C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152400</xdr:rowOff>
    </xdr:from>
    <xdr:to>
      <xdr:col>8</xdr:col>
      <xdr:colOff>200025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0" y="1276350"/>
        <a:ext cx="600075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95250</xdr:colOff>
      <xdr:row>1</xdr:row>
      <xdr:rowOff>57150</xdr:rowOff>
    </xdr:from>
    <xdr:to>
      <xdr:col>12</xdr:col>
      <xdr:colOff>161925</xdr:colOff>
      <xdr:row>63</xdr:row>
      <xdr:rowOff>85725</xdr:rowOff>
    </xdr:to>
    <xdr:sp>
      <xdr:nvSpPr>
        <xdr:cNvPr id="2" name="Rectangle 6"/>
        <xdr:cNvSpPr>
          <a:spLocks/>
        </xdr:cNvSpPr>
      </xdr:nvSpPr>
      <xdr:spPr>
        <a:xfrm>
          <a:off x="6657975" y="238125"/>
          <a:ext cx="2352675" cy="10372725"/>
        </a:xfrm>
        <a:prstGeom prst="rect">
          <a:avLst/>
        </a:prstGeom>
        <a:solidFill>
          <a:srgbClr val="C0C0C0"/>
        </a:solidFill>
        <a:ln w="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L63"/>
  <sheetViews>
    <sheetView showGridLines="0" showRowColHeaders="0" tabSelected="1" showOutlineSymbols="0" workbookViewId="0" topLeftCell="A1">
      <selection activeCell="J1" sqref="J1"/>
    </sheetView>
  </sheetViews>
  <sheetFormatPr defaultColWidth="11.421875" defaultRowHeight="12.75"/>
  <cols>
    <col min="1" max="1" width="11.421875" style="1" customWidth="1"/>
    <col min="2" max="2" width="16.140625" style="1" customWidth="1"/>
    <col min="3" max="3" width="7.421875" style="1" customWidth="1"/>
    <col min="4" max="4" width="11.421875" style="1" customWidth="1"/>
    <col min="5" max="5" width="6.28125" style="1" customWidth="1"/>
    <col min="6" max="16384" width="11.421875" style="1" customWidth="1"/>
  </cols>
  <sheetData>
    <row r="1" spans="1:5" ht="14.25" thickBot="1" thickTop="1">
      <c r="A1" s="10"/>
      <c r="B1" s="11"/>
      <c r="C1" s="11"/>
      <c r="D1" s="11"/>
      <c r="E1" s="12"/>
    </row>
    <row r="2" spans="1:12" ht="21" thickBot="1">
      <c r="A2" s="13"/>
      <c r="B2" s="14"/>
      <c r="C2" s="2" t="s">
        <v>0</v>
      </c>
      <c r="D2" s="3">
        <v>16</v>
      </c>
      <c r="E2" s="15" t="s">
        <v>1</v>
      </c>
      <c r="F2" s="7" t="s">
        <v>2</v>
      </c>
      <c r="J2" s="6" t="s">
        <v>3</v>
      </c>
      <c r="K2" s="6" t="s">
        <v>4</v>
      </c>
      <c r="L2" s="6" t="s">
        <v>5</v>
      </c>
    </row>
    <row r="3" spans="1:12" ht="19.5" thickBot="1" thickTop="1">
      <c r="A3" s="13"/>
      <c r="B3" s="14"/>
      <c r="C3" s="4" t="s">
        <v>6</v>
      </c>
      <c r="D3" s="5">
        <v>61</v>
      </c>
      <c r="E3" s="16" t="s">
        <v>7</v>
      </c>
      <c r="G3" s="24" t="s">
        <v>8</v>
      </c>
      <c r="H3" s="25">
        <f>((D2*D2)*SIN(2*RADIANS(D3)))/D4</f>
        <v>22.15309312408623</v>
      </c>
      <c r="I3" s="26" t="s">
        <v>9</v>
      </c>
      <c r="J3" s="1">
        <v>0</v>
      </c>
      <c r="K3" s="1">
        <f>$D$2*COS(RADIANS($D$3))*J3</f>
        <v>0</v>
      </c>
      <c r="L3" s="1">
        <f>(-0.5*9.81*J3^2)+($D$2*SIN(RADIANS($D$3))*J3)</f>
        <v>0</v>
      </c>
    </row>
    <row r="4" spans="1:12" ht="19.5" customHeight="1" thickBot="1" thickTop="1">
      <c r="A4" s="13"/>
      <c r="B4" s="14"/>
      <c r="C4" s="8" t="s">
        <v>10</v>
      </c>
      <c r="D4" s="9">
        <f>F4/10</f>
        <v>9.8</v>
      </c>
      <c r="E4" s="17" t="s">
        <v>11</v>
      </c>
      <c r="F4" s="27">
        <v>98</v>
      </c>
      <c r="G4" s="21" t="s">
        <v>12</v>
      </c>
      <c r="H4" s="22">
        <f>(D2*D2*SIN(RADIANS(D3))*SIN(RADIANS(D3)))/(2*D4)</f>
        <v>9.991309480706642</v>
      </c>
      <c r="I4" s="23" t="s">
        <v>9</v>
      </c>
      <c r="J4" s="1">
        <v>0.05</v>
      </c>
      <c r="K4" s="1">
        <f aca="true" t="shared" si="0" ref="K4:K19">$D$2*COS(RADIANS($D$3))*J4</f>
        <v>0.3878476961970697</v>
      </c>
      <c r="L4" s="1">
        <f>(-0.5*$D$4*J4^2)+($D$2*SIN(RADIANS($D$3))*J4)</f>
        <v>0.6874457657115166</v>
      </c>
    </row>
    <row r="5" spans="1:12" ht="14.25" thickBot="1" thickTop="1">
      <c r="A5" s="18"/>
      <c r="B5" s="19"/>
      <c r="C5" s="19"/>
      <c r="D5" s="19"/>
      <c r="E5" s="20"/>
      <c r="J5" s="1">
        <v>0.1</v>
      </c>
      <c r="K5" s="1">
        <f t="shared" si="0"/>
        <v>0.7756953923941394</v>
      </c>
      <c r="L5" s="1">
        <f aca="true" t="shared" si="1" ref="L5:L20">(-0.5*$D$4*J5^2)+($D$2*SIN(RADIANS($D$3))*J5)</f>
        <v>1.3503915314230333</v>
      </c>
    </row>
    <row r="6" spans="10:12" ht="13.5" thickTop="1">
      <c r="J6" s="1">
        <v>0.15</v>
      </c>
      <c r="K6" s="1">
        <f t="shared" si="0"/>
        <v>1.163543088591209</v>
      </c>
      <c r="L6" s="1">
        <f t="shared" si="1"/>
        <v>1.9888372971345498</v>
      </c>
    </row>
    <row r="7" spans="10:12" ht="12.75">
      <c r="J7" s="1">
        <v>0.2</v>
      </c>
      <c r="K7" s="1">
        <f t="shared" si="0"/>
        <v>1.5513907847882789</v>
      </c>
      <c r="L7" s="1">
        <f t="shared" si="1"/>
        <v>2.602783062846066</v>
      </c>
    </row>
    <row r="8" spans="10:12" ht="12.75">
      <c r="J8" s="1">
        <v>0.25</v>
      </c>
      <c r="K8" s="1">
        <f t="shared" si="0"/>
        <v>1.9392384809853485</v>
      </c>
      <c r="L8" s="1">
        <f t="shared" si="1"/>
        <v>3.192228828557583</v>
      </c>
    </row>
    <row r="9" spans="10:12" ht="12.75">
      <c r="J9" s="1">
        <v>0.3</v>
      </c>
      <c r="K9" s="1">
        <f t="shared" si="0"/>
        <v>2.327086177182418</v>
      </c>
      <c r="L9" s="1">
        <f t="shared" si="1"/>
        <v>3.7571745942690997</v>
      </c>
    </row>
    <row r="10" spans="10:12" ht="12.75">
      <c r="J10" s="1">
        <v>0.35</v>
      </c>
      <c r="K10" s="1">
        <f t="shared" si="0"/>
        <v>2.7149338733794877</v>
      </c>
      <c r="L10" s="1">
        <f t="shared" si="1"/>
        <v>4.297620359980616</v>
      </c>
    </row>
    <row r="11" spans="10:12" ht="12.75">
      <c r="J11" s="1">
        <v>0.4</v>
      </c>
      <c r="K11" s="1">
        <f t="shared" si="0"/>
        <v>3.1027815695765577</v>
      </c>
      <c r="L11" s="1">
        <f t="shared" si="1"/>
        <v>4.813566125692132</v>
      </c>
    </row>
    <row r="12" spans="10:12" ht="12.75">
      <c r="J12" s="1">
        <v>0.45</v>
      </c>
      <c r="K12" s="1">
        <f t="shared" si="0"/>
        <v>3.4906292657736273</v>
      </c>
      <c r="L12" s="1">
        <f t="shared" si="1"/>
        <v>5.305011891403649</v>
      </c>
    </row>
    <row r="13" spans="10:12" ht="12.75">
      <c r="J13" s="1">
        <v>0.5</v>
      </c>
      <c r="K13" s="1">
        <f t="shared" si="0"/>
        <v>3.878476961970697</v>
      </c>
      <c r="L13" s="1">
        <f t="shared" si="1"/>
        <v>5.771957657115166</v>
      </c>
    </row>
    <row r="14" spans="10:12" ht="12.75">
      <c r="J14" s="1">
        <v>0.55</v>
      </c>
      <c r="K14" s="1">
        <f t="shared" si="0"/>
        <v>4.2663246581677665</v>
      </c>
      <c r="L14" s="1">
        <f t="shared" si="1"/>
        <v>6.214403422826683</v>
      </c>
    </row>
    <row r="15" spans="10:12" ht="12.75">
      <c r="J15" s="1">
        <v>0.6</v>
      </c>
      <c r="K15" s="1">
        <f t="shared" si="0"/>
        <v>4.654172354364836</v>
      </c>
      <c r="L15" s="1">
        <f t="shared" si="1"/>
        <v>6.632349188538199</v>
      </c>
    </row>
    <row r="16" spans="10:12" ht="12.75">
      <c r="J16" s="1">
        <v>0.65</v>
      </c>
      <c r="K16" s="1">
        <f t="shared" si="0"/>
        <v>5.042020050561906</v>
      </c>
      <c r="L16" s="1">
        <f t="shared" si="1"/>
        <v>7.025794954249717</v>
      </c>
    </row>
    <row r="17" spans="10:12" ht="12.75">
      <c r="J17" s="1">
        <v>0.7</v>
      </c>
      <c r="K17" s="1">
        <f t="shared" si="0"/>
        <v>5.429867746758975</v>
      </c>
      <c r="L17" s="1">
        <f t="shared" si="1"/>
        <v>7.3947407199612325</v>
      </c>
    </row>
    <row r="18" spans="10:12" ht="12.75">
      <c r="J18" s="1">
        <v>0.75</v>
      </c>
      <c r="K18" s="1">
        <f t="shared" si="0"/>
        <v>5.817715442956045</v>
      </c>
      <c r="L18" s="1">
        <f t="shared" si="1"/>
        <v>7.739186485672748</v>
      </c>
    </row>
    <row r="19" spans="10:12" ht="12.75">
      <c r="J19" s="1">
        <v>0.8</v>
      </c>
      <c r="K19" s="1">
        <f t="shared" si="0"/>
        <v>6.205563139153115</v>
      </c>
      <c r="L19" s="1">
        <f t="shared" si="1"/>
        <v>8.059132251384264</v>
      </c>
    </row>
    <row r="20" spans="10:12" ht="12.75">
      <c r="J20" s="1">
        <v>0.85</v>
      </c>
      <c r="K20" s="1">
        <f aca="true" t="shared" si="2" ref="K20:K35">$D$2*COS(RADIANS($D$3))*J20</f>
        <v>6.593410835350185</v>
      </c>
      <c r="L20" s="1">
        <f t="shared" si="1"/>
        <v>8.35457801709578</v>
      </c>
    </row>
    <row r="21" spans="10:12" ht="12.75">
      <c r="J21" s="1">
        <v>0.9</v>
      </c>
      <c r="K21" s="1">
        <f t="shared" si="2"/>
        <v>6.981258531547255</v>
      </c>
      <c r="L21" s="1">
        <f aca="true" t="shared" si="3" ref="L21:L36">(-0.5*$D$4*J21^2)+($D$2*SIN(RADIANS($D$3))*J21)</f>
        <v>8.625523782807297</v>
      </c>
    </row>
    <row r="22" spans="10:12" ht="12.75">
      <c r="J22" s="1">
        <v>0.95</v>
      </c>
      <c r="K22" s="1">
        <f t="shared" si="2"/>
        <v>7.369106227744324</v>
      </c>
      <c r="L22" s="1">
        <f t="shared" si="3"/>
        <v>8.871969548518814</v>
      </c>
    </row>
    <row r="23" spans="10:12" ht="12.75">
      <c r="J23" s="1">
        <v>1</v>
      </c>
      <c r="K23" s="1">
        <f t="shared" si="2"/>
        <v>7.756953923941394</v>
      </c>
      <c r="L23" s="1">
        <f t="shared" si="3"/>
        <v>9.093915314230332</v>
      </c>
    </row>
    <row r="24" spans="10:12" ht="12.75">
      <c r="J24" s="1">
        <v>1.05</v>
      </c>
      <c r="K24" s="1">
        <f t="shared" si="2"/>
        <v>8.144801620138464</v>
      </c>
      <c r="L24" s="1">
        <f t="shared" si="3"/>
        <v>9.291361079941849</v>
      </c>
    </row>
    <row r="25" spans="10:12" ht="12.75">
      <c r="J25" s="1">
        <v>1.1</v>
      </c>
      <c r="K25" s="1">
        <f t="shared" si="2"/>
        <v>8.532649316335533</v>
      </c>
      <c r="L25" s="1">
        <f t="shared" si="3"/>
        <v>9.464306845653365</v>
      </c>
    </row>
    <row r="26" spans="10:12" ht="12.75">
      <c r="J26" s="1">
        <v>1.15</v>
      </c>
      <c r="K26" s="1">
        <f t="shared" si="2"/>
        <v>8.920497012532602</v>
      </c>
      <c r="L26" s="1">
        <f t="shared" si="3"/>
        <v>9.612752611364881</v>
      </c>
    </row>
    <row r="27" spans="10:12" ht="12.75">
      <c r="J27" s="1">
        <v>1.2</v>
      </c>
      <c r="K27" s="1">
        <f t="shared" si="2"/>
        <v>9.308344708729672</v>
      </c>
      <c r="L27" s="1">
        <f t="shared" si="3"/>
        <v>9.736698377076397</v>
      </c>
    </row>
    <row r="28" spans="10:12" ht="12.75">
      <c r="J28" s="1">
        <v>1.25</v>
      </c>
      <c r="K28" s="1">
        <f t="shared" si="2"/>
        <v>9.696192404926743</v>
      </c>
      <c r="L28" s="1">
        <f t="shared" si="3"/>
        <v>9.836144142787916</v>
      </c>
    </row>
    <row r="29" spans="10:12" ht="12.75">
      <c r="J29" s="1">
        <v>1.3</v>
      </c>
      <c r="K29" s="1">
        <f t="shared" si="2"/>
        <v>10.084040101123811</v>
      </c>
      <c r="L29" s="1">
        <f t="shared" si="3"/>
        <v>9.911089908499433</v>
      </c>
    </row>
    <row r="30" spans="10:12" ht="12.75">
      <c r="J30" s="1">
        <v>1.35</v>
      </c>
      <c r="K30" s="1">
        <f t="shared" si="2"/>
        <v>10.471887797320882</v>
      </c>
      <c r="L30" s="1">
        <f t="shared" si="3"/>
        <v>9.96153567421095</v>
      </c>
    </row>
    <row r="31" spans="10:12" ht="12.75">
      <c r="J31" s="1">
        <v>1.4</v>
      </c>
      <c r="K31" s="1">
        <f t="shared" si="2"/>
        <v>10.85973549351795</v>
      </c>
      <c r="L31" s="1">
        <f t="shared" si="3"/>
        <v>9.987481439922465</v>
      </c>
    </row>
    <row r="32" spans="10:12" ht="12.75">
      <c r="J32" s="1">
        <v>1.45</v>
      </c>
      <c r="K32" s="1">
        <f t="shared" si="2"/>
        <v>11.247583189715021</v>
      </c>
      <c r="L32" s="1">
        <f t="shared" si="3"/>
        <v>9.988927205633981</v>
      </c>
    </row>
    <row r="33" spans="10:12" ht="12.75">
      <c r="J33" s="1">
        <v>1.5</v>
      </c>
      <c r="K33" s="1">
        <f t="shared" si="2"/>
        <v>11.63543088591209</v>
      </c>
      <c r="L33" s="1">
        <f t="shared" si="3"/>
        <v>9.965872971345496</v>
      </c>
    </row>
    <row r="34" spans="10:12" ht="12.75">
      <c r="J34" s="1">
        <v>1.55</v>
      </c>
      <c r="K34" s="1">
        <f t="shared" si="2"/>
        <v>12.02327858210916</v>
      </c>
      <c r="L34" s="1">
        <f t="shared" si="3"/>
        <v>9.91831873705701</v>
      </c>
    </row>
    <row r="35" spans="10:12" ht="12.75">
      <c r="J35" s="1">
        <v>1.6</v>
      </c>
      <c r="K35" s="1">
        <f t="shared" si="2"/>
        <v>12.41112627830623</v>
      </c>
      <c r="L35" s="1">
        <f t="shared" si="3"/>
        <v>9.846264502768527</v>
      </c>
    </row>
    <row r="36" spans="10:12" ht="12.75">
      <c r="J36" s="1">
        <v>1.65</v>
      </c>
      <c r="K36" s="1">
        <f aca="true" t="shared" si="4" ref="K36:K51">$D$2*COS(RADIANS($D$3))*J36</f>
        <v>12.7989739745033</v>
      </c>
      <c r="L36" s="1">
        <f t="shared" si="3"/>
        <v>9.749710268480046</v>
      </c>
    </row>
    <row r="37" spans="10:12" ht="12.75">
      <c r="J37" s="1">
        <v>1.7</v>
      </c>
      <c r="K37" s="1">
        <f t="shared" si="4"/>
        <v>13.18682167070037</v>
      </c>
      <c r="L37" s="1">
        <f aca="true" t="shared" si="5" ref="L37:L52">(-0.5*$D$4*J37^2)+($D$2*SIN(RADIANS($D$3))*J37)</f>
        <v>9.628656034191563</v>
      </c>
    </row>
    <row r="38" spans="10:12" ht="12.75">
      <c r="J38" s="1">
        <v>1.75</v>
      </c>
      <c r="K38" s="1">
        <f t="shared" si="4"/>
        <v>13.574669366897439</v>
      </c>
      <c r="L38" s="1">
        <f t="shared" si="5"/>
        <v>9.483101799903078</v>
      </c>
    </row>
    <row r="39" spans="10:12" ht="12.75">
      <c r="J39" s="1">
        <v>1.8</v>
      </c>
      <c r="K39" s="1">
        <f t="shared" si="4"/>
        <v>13.96251706309451</v>
      </c>
      <c r="L39" s="1">
        <f t="shared" si="5"/>
        <v>9.313047565614594</v>
      </c>
    </row>
    <row r="40" spans="10:12" ht="12.75">
      <c r="J40" s="1">
        <v>1.85</v>
      </c>
      <c r="K40" s="1">
        <f t="shared" si="4"/>
        <v>14.35036475929158</v>
      </c>
      <c r="L40" s="1">
        <f t="shared" si="5"/>
        <v>9.11849333132611</v>
      </c>
    </row>
    <row r="41" spans="10:12" ht="12.75">
      <c r="J41" s="1">
        <v>1.9</v>
      </c>
      <c r="K41" s="1">
        <f t="shared" si="4"/>
        <v>14.738212455488648</v>
      </c>
      <c r="L41" s="1">
        <f t="shared" si="5"/>
        <v>8.899439097037629</v>
      </c>
    </row>
    <row r="42" spans="10:12" ht="12.75">
      <c r="J42" s="1">
        <v>1.95</v>
      </c>
      <c r="K42" s="1">
        <f t="shared" si="4"/>
        <v>15.126060151685717</v>
      </c>
      <c r="L42" s="1">
        <f t="shared" si="5"/>
        <v>8.655884862749147</v>
      </c>
    </row>
    <row r="43" spans="10:12" ht="12.75">
      <c r="J43" s="1">
        <v>2</v>
      </c>
      <c r="K43" s="1">
        <f t="shared" si="4"/>
        <v>15.513907847882788</v>
      </c>
      <c r="L43" s="1">
        <f t="shared" si="5"/>
        <v>8.387830628460662</v>
      </c>
    </row>
    <row r="44" spans="10:12" ht="12.75">
      <c r="J44" s="1">
        <v>2.05</v>
      </c>
      <c r="K44" s="1">
        <f t="shared" si="4"/>
        <v>15.901755544079856</v>
      </c>
      <c r="L44" s="1">
        <f t="shared" si="5"/>
        <v>8.095276394172178</v>
      </c>
    </row>
    <row r="45" spans="10:12" ht="12.75">
      <c r="J45" s="1">
        <v>2.1</v>
      </c>
      <c r="K45" s="1">
        <f t="shared" si="4"/>
        <v>16.28960324027693</v>
      </c>
      <c r="L45" s="1">
        <f t="shared" si="5"/>
        <v>7.778222159883697</v>
      </c>
    </row>
    <row r="46" spans="10:12" ht="12.75">
      <c r="J46" s="1">
        <v>2.15</v>
      </c>
      <c r="K46" s="1">
        <f t="shared" si="4"/>
        <v>16.677450936473996</v>
      </c>
      <c r="L46" s="1">
        <f t="shared" si="5"/>
        <v>7.436667925595213</v>
      </c>
    </row>
    <row r="47" spans="10:12" ht="12.75">
      <c r="J47" s="1">
        <v>2.2</v>
      </c>
      <c r="K47" s="1">
        <f t="shared" si="4"/>
        <v>17.065298632671066</v>
      </c>
      <c r="L47" s="1">
        <f t="shared" si="5"/>
        <v>7.070613691306729</v>
      </c>
    </row>
    <row r="48" spans="10:12" ht="12.75">
      <c r="J48" s="1">
        <v>2.25</v>
      </c>
      <c r="K48" s="1">
        <f t="shared" si="4"/>
        <v>17.453146328868137</v>
      </c>
      <c r="L48" s="1">
        <f t="shared" si="5"/>
        <v>6.680059457018245</v>
      </c>
    </row>
    <row r="49" spans="10:12" ht="12.75">
      <c r="J49" s="1">
        <v>2.3</v>
      </c>
      <c r="K49" s="1">
        <f t="shared" si="4"/>
        <v>17.840994025065203</v>
      </c>
      <c r="L49" s="1">
        <f t="shared" si="5"/>
        <v>6.265005222729762</v>
      </c>
    </row>
    <row r="50" spans="10:12" ht="12.75">
      <c r="J50" s="1">
        <v>2.35</v>
      </c>
      <c r="K50" s="1">
        <f t="shared" si="4"/>
        <v>18.228841721262278</v>
      </c>
      <c r="L50" s="1">
        <f t="shared" si="5"/>
        <v>5.825450988441272</v>
      </c>
    </row>
    <row r="51" spans="10:12" ht="12.75">
      <c r="J51" s="1">
        <v>2.4</v>
      </c>
      <c r="K51" s="1">
        <f t="shared" si="4"/>
        <v>18.616689417459344</v>
      </c>
      <c r="L51" s="1">
        <f t="shared" si="5"/>
        <v>5.361396754152796</v>
      </c>
    </row>
    <row r="52" spans="10:12" ht="12.75">
      <c r="J52" s="1">
        <v>2.45</v>
      </c>
      <c r="K52" s="1">
        <f aca="true" t="shared" si="6" ref="K52:K63">$D$2*COS(RADIANS($D$3))*J52</f>
        <v>19.004537113656415</v>
      </c>
      <c r="L52" s="1">
        <f t="shared" si="5"/>
        <v>4.872842519864307</v>
      </c>
    </row>
    <row r="53" spans="10:12" ht="12.75">
      <c r="J53" s="1">
        <v>2.5</v>
      </c>
      <c r="K53" s="1">
        <f t="shared" si="6"/>
        <v>19.392384809853485</v>
      </c>
      <c r="L53" s="1">
        <f aca="true" t="shared" si="7" ref="L53:L63">(-0.5*$D$4*J53^2)+($D$2*SIN(RADIANS($D$3))*J53)</f>
        <v>4.359788285575828</v>
      </c>
    </row>
    <row r="54" spans="10:12" ht="12.75">
      <c r="J54" s="1">
        <v>2.55</v>
      </c>
      <c r="K54" s="1">
        <f t="shared" si="6"/>
        <v>19.780232506050552</v>
      </c>
      <c r="L54" s="1">
        <f t="shared" si="7"/>
        <v>3.8222340512873423</v>
      </c>
    </row>
    <row r="55" spans="10:12" ht="12.75">
      <c r="J55" s="1">
        <v>2.6</v>
      </c>
      <c r="K55" s="1">
        <f t="shared" si="6"/>
        <v>20.168080202247623</v>
      </c>
      <c r="L55" s="1">
        <f t="shared" si="7"/>
        <v>3.260179816998864</v>
      </c>
    </row>
    <row r="56" spans="10:12" ht="12.75">
      <c r="J56" s="1">
        <v>2.65</v>
      </c>
      <c r="K56" s="1">
        <f t="shared" si="6"/>
        <v>20.555927898444693</v>
      </c>
      <c r="L56" s="1">
        <f t="shared" si="7"/>
        <v>2.673625582710372</v>
      </c>
    </row>
    <row r="57" spans="10:12" ht="12.75">
      <c r="J57" s="1">
        <v>2.7</v>
      </c>
      <c r="K57" s="1">
        <f t="shared" si="6"/>
        <v>20.943775594641764</v>
      </c>
      <c r="L57" s="1">
        <f t="shared" si="7"/>
        <v>2.0625713484218977</v>
      </c>
    </row>
    <row r="58" spans="10:12" ht="12.75">
      <c r="J58" s="1">
        <v>2.75</v>
      </c>
      <c r="K58" s="1">
        <f t="shared" si="6"/>
        <v>21.331623290838834</v>
      </c>
      <c r="L58" s="1">
        <f t="shared" si="7"/>
        <v>1.427017114133406</v>
      </c>
    </row>
    <row r="59" spans="10:12" ht="12.75">
      <c r="J59" s="1">
        <v>2.8</v>
      </c>
      <c r="K59" s="1">
        <f t="shared" si="6"/>
        <v>21.7194709870359</v>
      </c>
      <c r="L59" s="1">
        <f t="shared" si="7"/>
        <v>0.7669628798449324</v>
      </c>
    </row>
    <row r="60" spans="10:12" ht="12.75">
      <c r="J60" s="1">
        <v>2.85</v>
      </c>
      <c r="K60" s="1">
        <f t="shared" si="6"/>
        <v>22.107318683232972</v>
      </c>
      <c r="L60" s="1">
        <f t="shared" si="7"/>
        <v>0.08240864555644123</v>
      </c>
    </row>
    <row r="61" spans="10:12" ht="12.75">
      <c r="J61" s="1">
        <v>2.9</v>
      </c>
      <c r="K61" s="1">
        <f t="shared" si="6"/>
        <v>22.495166379430042</v>
      </c>
      <c r="L61" s="1">
        <f t="shared" si="7"/>
        <v>-0.626645588732039</v>
      </c>
    </row>
    <row r="62" spans="10:12" ht="12.75">
      <c r="J62" s="1">
        <v>2.95</v>
      </c>
      <c r="K62" s="1">
        <f t="shared" si="6"/>
        <v>22.883014075627113</v>
      </c>
      <c r="L62" s="1">
        <f t="shared" si="7"/>
        <v>-1.3601998230205226</v>
      </c>
    </row>
    <row r="63" spans="10:12" ht="12.75">
      <c r="J63" s="1">
        <v>3</v>
      </c>
      <c r="K63" s="1">
        <f t="shared" si="6"/>
        <v>23.27086177182418</v>
      </c>
      <c r="L63" s="1">
        <f t="shared" si="7"/>
        <v>-2.1182540573090094</v>
      </c>
    </row>
  </sheetData>
  <printOptions/>
  <pageMargins left="0.75" right="0.75" top="1" bottom="1" header="0.4921259845" footer="0.4921259845"/>
  <pageSetup horizontalDpi="300" verticalDpi="300" orientation="portrait" paperSize="9" r:id="rId3"/>
  <headerFooter alignWithMargins="0">
    <oddHeader>&amp;C&amp;A</oddHeader>
    <oddFooter>&amp;CPage &amp;P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6"/>
  <dimension ref="A1:A1"/>
  <sheetViews>
    <sheetView workbookViewId="0" topLeftCell="A1">
      <selection activeCell="B18" sqref="B18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PARMANTIER</dc:creator>
  <cp:keywords/>
  <dc:description/>
  <cp:lastModifiedBy>moulin.</cp:lastModifiedBy>
  <dcterms:created xsi:type="dcterms:W3CDTF">1998-10-17T19:51:30Z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